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wosh-my.sharepoint.com/personal/sachsej_uwosh_edu/Documents/"/>
    </mc:Choice>
  </mc:AlternateContent>
  <xr:revisionPtr revIDLastSave="285" documentId="8_{8FDC6281-161A-45B8-82E4-608BF4DBC690}" xr6:coauthVersionLast="47" xr6:coauthVersionMax="47" xr10:uidLastSave="{422AE026-7B10-482A-BE2D-7790D65F5807}"/>
  <bookViews>
    <workbookView xWindow="-108" yWindow="-108" windowWidth="23256" windowHeight="12576" xr2:uid="{CA0D0967-B127-4693-AB82-31110A5AEB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" i="1" l="1"/>
  <c r="K7" i="1"/>
  <c r="L6" i="1"/>
  <c r="D3" i="1"/>
  <c r="E3" i="1"/>
  <c r="E2" i="1"/>
  <c r="D2" i="1"/>
</calcChain>
</file>

<file path=xl/sharedStrings.xml><?xml version="1.0" encoding="utf-8"?>
<sst xmlns="http://schemas.openxmlformats.org/spreadsheetml/2006/main" count="76" uniqueCount="43">
  <si>
    <t>Poverty Rate</t>
  </si>
  <si>
    <t>Columbia County</t>
  </si>
  <si>
    <t>Wisconsin</t>
  </si>
  <si>
    <t>Free and Reduced Lunch</t>
  </si>
  <si>
    <t>Severe Housing Problems</t>
  </si>
  <si>
    <t>Food Insecurity</t>
  </si>
  <si>
    <t>OWI Arrests</t>
  </si>
  <si>
    <t>Limited Access to Healthy Food</t>
  </si>
  <si>
    <t>Adult Obesity</t>
  </si>
  <si>
    <t>Adult Physical Activity</t>
  </si>
  <si>
    <t>Access to Exercise Opportunities</t>
  </si>
  <si>
    <t>Social Associations</t>
  </si>
  <si>
    <t>Older Adults Living Alone</t>
  </si>
  <si>
    <t>Teen Birth Rate</t>
  </si>
  <si>
    <t>Single-Parent Households</t>
  </si>
  <si>
    <t>Air Pollution Particulate Matter</t>
  </si>
  <si>
    <t>Arsenic</t>
  </si>
  <si>
    <t>Nitrates</t>
  </si>
  <si>
    <t>Unemployment Rate</t>
  </si>
  <si>
    <t>Violent Crime Rate</t>
  </si>
  <si>
    <t>Child Victimization Rate</t>
  </si>
  <si>
    <t>Aging Housing Units</t>
  </si>
  <si>
    <t>Preventable Hospital Stays</t>
  </si>
  <si>
    <t>Uninsured</t>
  </si>
  <si>
    <t>Dental Care Utilization</t>
  </si>
  <si>
    <t>Alcohol Outlet Density</t>
  </si>
  <si>
    <t>Excessive Drinking in Adults</t>
  </si>
  <si>
    <t>Alcohol-related Hospitalizations</t>
  </si>
  <si>
    <t>Alcohol-related Deaths</t>
  </si>
  <si>
    <t>Coronary Heart Disease</t>
  </si>
  <si>
    <t>Cerebrovascular Disease</t>
  </si>
  <si>
    <t>Asthma</t>
  </si>
  <si>
    <t>Diabetes</t>
  </si>
  <si>
    <t>High School Graduation</t>
  </si>
  <si>
    <t>Completed Some College</t>
  </si>
  <si>
    <t>Median Household Income</t>
  </si>
  <si>
    <t>Suicides</t>
  </si>
  <si>
    <t>Smoking Prevalence During Pregnancy (2015-2017)</t>
  </si>
  <si>
    <t>Teenage Tobacco Sales</t>
  </si>
  <si>
    <t>Adult Smoking</t>
  </si>
  <si>
    <t>Columbia County CHNA 2017</t>
  </si>
  <si>
    <t>265.8*</t>
  </si>
  <si>
    <t>Sexually-Transmitted Disease (Chlamydia)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</si>
</sst>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0.0"/>
    <numFmt numFmtId="167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9" fontId="3" fillId="0" borderId="0" xfId="3" applyFont="1" applyBorder="1"/>
    <xf numFmtId="9" fontId="2" fillId="0" borderId="6" xfId="3" applyFont="1" applyBorder="1"/>
    <xf numFmtId="165" fontId="3" fillId="0" borderId="0" xfId="3" applyNumberFormat="1" applyFont="1" applyBorder="1"/>
    <xf numFmtId="165" fontId="2" fillId="0" borderId="6" xfId="3" applyNumberFormat="1" applyFont="1" applyBorder="1"/>
    <xf numFmtId="0" fontId="2" fillId="0" borderId="7" xfId="0" applyFont="1" applyBorder="1"/>
    <xf numFmtId="165" fontId="3" fillId="0" borderId="1" xfId="3" applyNumberFormat="1" applyFont="1" applyBorder="1"/>
    <xf numFmtId="9" fontId="4" fillId="0" borderId="0" xfId="3" applyFont="1" applyBorder="1"/>
    <xf numFmtId="9" fontId="4" fillId="0" borderId="1" xfId="3" applyFont="1" applyBorder="1"/>
    <xf numFmtId="9" fontId="2" fillId="0" borderId="8" xfId="3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1" xfId="0" applyFont="1" applyBorder="1"/>
    <xf numFmtId="0" fontId="2" fillId="0" borderId="8" xfId="0" applyFont="1" applyBorder="1"/>
    <xf numFmtId="164" fontId="4" fillId="0" borderId="0" xfId="1" applyNumberFormat="1" applyFont="1" applyBorder="1"/>
    <xf numFmtId="164" fontId="2" fillId="0" borderId="6" xfId="1" applyNumberFormat="1" applyFont="1" applyBorder="1"/>
    <xf numFmtId="165" fontId="4" fillId="0" borderId="1" xfId="3" applyNumberFormat="1" applyFont="1" applyBorder="1"/>
    <xf numFmtId="166" fontId="4" fillId="0" borderId="1" xfId="0" applyNumberFormat="1" applyFont="1" applyBorder="1"/>
    <xf numFmtId="165" fontId="4" fillId="0" borderId="0" xfId="0" applyNumberFormat="1" applyFont="1" applyBorder="1"/>
    <xf numFmtId="165" fontId="2" fillId="0" borderId="0" xfId="0" applyNumberFormat="1" applyFont="1" applyBorder="1"/>
    <xf numFmtId="9" fontId="4" fillId="0" borderId="1" xfId="0" applyNumberFormat="1" applyFont="1" applyBorder="1"/>
    <xf numFmtId="9" fontId="2" fillId="0" borderId="8" xfId="0" applyNumberFormat="1" applyFont="1" applyBorder="1"/>
    <xf numFmtId="0" fontId="4" fillId="0" borderId="1" xfId="0" applyFont="1" applyBorder="1"/>
    <xf numFmtId="165" fontId="4" fillId="0" borderId="0" xfId="3" applyNumberFormat="1" applyFont="1" applyBorder="1"/>
    <xf numFmtId="167" fontId="3" fillId="0" borderId="1" xfId="2" applyNumberFormat="1" applyFont="1" applyBorder="1"/>
    <xf numFmtId="166" fontId="4" fillId="0" borderId="0" xfId="0" applyNumberFormat="1" applyFont="1" applyBorder="1"/>
    <xf numFmtId="165" fontId="2" fillId="0" borderId="8" xfId="3" applyNumberFormat="1" applyFont="1" applyBorder="1"/>
    <xf numFmtId="43" fontId="4" fillId="0" borderId="0" xfId="1" applyFont="1" applyBorder="1"/>
    <xf numFmtId="43" fontId="3" fillId="0" borderId="0" xfId="1" applyFont="1" applyBorder="1"/>
    <xf numFmtId="43" fontId="2" fillId="0" borderId="6" xfId="1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9" xfId="0" applyFont="1" applyBorder="1"/>
    <xf numFmtId="166" fontId="2" fillId="0" borderId="0" xfId="0" applyNumberFormat="1" applyFont="1" applyBorder="1" applyAlignment="1">
      <alignment horizontal="left"/>
    </xf>
    <xf numFmtId="9" fontId="2" fillId="0" borderId="0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9" fontId="2" fillId="0" borderId="1" xfId="3" applyFont="1" applyBorder="1" applyAlignment="1">
      <alignment horizontal="left"/>
    </xf>
    <xf numFmtId="165" fontId="2" fillId="0" borderId="1" xfId="3" applyNumberFormat="1" applyFont="1" applyBorder="1" applyAlignment="1">
      <alignment horizontal="left"/>
    </xf>
    <xf numFmtId="167" fontId="2" fillId="0" borderId="1" xfId="2" applyNumberFormat="1" applyFont="1" applyBorder="1" applyAlignment="1">
      <alignment horizontal="left"/>
    </xf>
    <xf numFmtId="9" fontId="2" fillId="0" borderId="0" xfId="3" applyFont="1" applyBorder="1" applyAlignment="1">
      <alignment horizontal="left"/>
    </xf>
    <xf numFmtId="165" fontId="2" fillId="0" borderId="0" xfId="3" applyNumberFormat="1" applyFont="1" applyBorder="1" applyAlignment="1">
      <alignment horizontal="left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2" fillId="0" borderId="5" xfId="3" applyNumberFormat="1" applyFont="1" applyBorder="1" applyAlignment="1">
      <alignment horizontal="left"/>
    </xf>
    <xf numFmtId="165" fontId="2" fillId="0" borderId="7" xfId="3" applyNumberFormat="1" applyFont="1" applyBorder="1" applyAlignment="1">
      <alignment horizontal="left"/>
    </xf>
    <xf numFmtId="166" fontId="2" fillId="0" borderId="8" xfId="0" applyNumberFormat="1" applyFont="1" applyBorder="1"/>
    <xf numFmtId="167" fontId="2" fillId="0" borderId="8" xfId="2" applyNumberFormat="1" applyFont="1" applyBorder="1"/>
    <xf numFmtId="165" fontId="2" fillId="0" borderId="6" xfId="0" applyNumberFormat="1" applyFont="1" applyBorder="1"/>
    <xf numFmtId="0" fontId="5" fillId="0" borderId="0" xfId="0" applyFont="1" applyAlignment="1">
      <alignment horizontal="right" vertical="center"/>
    </xf>
    <xf numFmtId="43" fontId="2" fillId="0" borderId="0" xfId="0" applyNumberFormat="1" applyFont="1"/>
    <xf numFmtId="0" fontId="2" fillId="0" borderId="2" xfId="0" applyFont="1" applyBorder="1"/>
    <xf numFmtId="0" fontId="2" fillId="0" borderId="1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Sheet1!$I$2</c:f>
              <c:strCache>
                <c:ptCount val="1"/>
                <c:pt idx="0">
                  <c:v>OWI Arrests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Sheet1!$K$1:$Q$1</c:f>
              <c:numCache>
                <c:formatCode>General</c:formatCode>
                <c:ptCount val="7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</c:numCache>
            </c:numRef>
          </c:cat>
          <c:val>
            <c:numRef>
              <c:f>Sheet1!$K$2:$Q$2</c:f>
              <c:numCache>
                <c:formatCode>General</c:formatCode>
                <c:ptCount val="7"/>
                <c:pt idx="0">
                  <c:v>338</c:v>
                </c:pt>
                <c:pt idx="1">
                  <c:v>317</c:v>
                </c:pt>
                <c:pt idx="2">
                  <c:v>394</c:v>
                </c:pt>
                <c:pt idx="3">
                  <c:v>395</c:v>
                </c:pt>
                <c:pt idx="4">
                  <c:v>335</c:v>
                </c:pt>
                <c:pt idx="5">
                  <c:v>472</c:v>
                </c:pt>
                <c:pt idx="6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8-424F-9028-D22121D1A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0231688"/>
        <c:axId val="910232016"/>
      </c:lineChart>
      <c:catAx>
        <c:axId val="91023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0232016"/>
        <c:crosses val="autoZero"/>
        <c:auto val="1"/>
        <c:lblAlgn val="ctr"/>
        <c:lblOffset val="100"/>
        <c:noMultiLvlLbl val="0"/>
      </c:catAx>
      <c:valAx>
        <c:axId val="91023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023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556260</xdr:colOff>
      <xdr:row>3</xdr:row>
      <xdr:rowOff>0</xdr:rowOff>
    </xdr:from>
    <xdr:to>
      <xdr:col>20</xdr:col>
      <xdr:colOff>251460</xdr:colOff>
      <xdr:row>16</xdr:row>
      <xdr:rowOff>182880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CF5D02-12CB-4DF2-B571-32BFB527A0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2C9B0-16BD-4440-9C76-1F5BC48E7C0E}">
  <dimension ref="A1:Q42"/>
  <sheetViews>
    <sheetView tabSelected="1" workbookViewId="0">
      <selection activeCell="I2" sqref="I2"/>
    </sheetView>
  </sheetViews>
  <sheetFormatPr defaultRowHeight="15.6" x14ac:dyDescent="0.3"/>
  <cols>
    <col min="1" max="1" width="31.6640625" style="1" bestFit="1" customWidth="1"/>
    <col min="2" max="2" width="6.44140625" style="1" bestFit="1" customWidth="1"/>
    <col min="3" max="3" width="18.21875" style="1" customWidth="1"/>
    <col min="4" max="4" width="17.33203125" style="1" bestFit="1" customWidth="1"/>
    <col min="5" max="5" width="10.44140625" style="1" bestFit="1" customWidth="1"/>
    <col min="6" max="8" width="8.88671875" style="1"/>
    <col min="9" max="9" width="48.44140625" style="1" bestFit="1" customWidth="1"/>
    <col min="10" max="10" width="28.44140625" style="1" bestFit="1" customWidth="1"/>
    <col min="11" max="13" width="17.33203125" style="1" bestFit="1" customWidth="1"/>
    <col min="14" max="16384" width="8.88671875" style="1"/>
  </cols>
  <sheetData>
    <row r="1" spans="1:17" s="1" customFormat="1" ht="31.2" customHeight="1" x14ac:dyDescent="0.3">
      <c r="A1" s="36"/>
      <c r="B1" s="48" t="s">
        <v>40</v>
      </c>
      <c r="C1" s="49"/>
      <c r="D1" s="2" t="s">
        <v>1</v>
      </c>
      <c r="E1" s="3" t="s">
        <v>2</v>
      </c>
      <c r="K1" s="55">
        <v>2014</v>
      </c>
      <c r="L1" s="55">
        <v>2015</v>
      </c>
      <c r="M1" s="55">
        <v>2016</v>
      </c>
      <c r="N1" s="55">
        <v>2017</v>
      </c>
      <c r="O1" s="55">
        <v>2018</v>
      </c>
      <c r="P1" s="55">
        <v>2019</v>
      </c>
      <c r="Q1" s="55">
        <v>2020</v>
      </c>
    </row>
    <row r="2" spans="1:17" s="1" customFormat="1" ht="33" customHeight="1" x14ac:dyDescent="0.3">
      <c r="A2" s="34" t="s">
        <v>0</v>
      </c>
      <c r="B2" s="50">
        <v>8.7999999999999995E-2</v>
      </c>
      <c r="C2" s="47"/>
      <c r="D2" s="5">
        <f>8/100</f>
        <v>0.08</v>
      </c>
      <c r="E2" s="6">
        <f>14/100</f>
        <v>0.14000000000000001</v>
      </c>
      <c r="I2" s="1" t="s">
        <v>6</v>
      </c>
      <c r="K2" s="55">
        <v>338</v>
      </c>
      <c r="L2" s="55">
        <v>317</v>
      </c>
      <c r="M2" s="55">
        <v>394</v>
      </c>
      <c r="N2" s="55">
        <v>395</v>
      </c>
      <c r="O2" s="55">
        <v>335</v>
      </c>
      <c r="P2" s="55">
        <v>472</v>
      </c>
      <c r="Q2" s="55">
        <v>569</v>
      </c>
    </row>
    <row r="3" spans="1:17" s="1" customFormat="1" x14ac:dyDescent="0.3">
      <c r="A3" s="34" t="s">
        <v>3</v>
      </c>
      <c r="B3" s="50">
        <v>0.33900000000000002</v>
      </c>
      <c r="C3" s="47"/>
      <c r="D3" s="5">
        <f>33/100</f>
        <v>0.33</v>
      </c>
      <c r="E3" s="6">
        <f>39/100</f>
        <v>0.39</v>
      </c>
    </row>
    <row r="4" spans="1:17" s="1" customFormat="1" x14ac:dyDescent="0.3">
      <c r="A4" s="34" t="s">
        <v>4</v>
      </c>
      <c r="B4" s="50">
        <v>0.13</v>
      </c>
      <c r="C4" s="47"/>
      <c r="D4" s="5">
        <v>0.12</v>
      </c>
      <c r="E4" s="6">
        <v>0.14000000000000001</v>
      </c>
      <c r="I4" s="36"/>
      <c r="J4" s="2" t="s">
        <v>40</v>
      </c>
      <c r="K4" s="2" t="s">
        <v>1</v>
      </c>
      <c r="L4" s="3" t="s">
        <v>2</v>
      </c>
    </row>
    <row r="5" spans="1:17" s="1" customFormat="1" x14ac:dyDescent="0.3">
      <c r="A5" s="34" t="s">
        <v>5</v>
      </c>
      <c r="B5" s="50">
        <v>0.1</v>
      </c>
      <c r="C5" s="47"/>
      <c r="D5" s="5">
        <v>7.0000000000000007E-2</v>
      </c>
      <c r="E5" s="6">
        <v>0.09</v>
      </c>
      <c r="I5" s="34" t="s">
        <v>22</v>
      </c>
      <c r="J5" s="37">
        <v>54</v>
      </c>
      <c r="K5" s="31">
        <v>40.49</v>
      </c>
      <c r="L5" s="33">
        <v>37.47</v>
      </c>
    </row>
    <row r="6" spans="1:17" s="1" customFormat="1" x14ac:dyDescent="0.3">
      <c r="A6" s="34" t="s">
        <v>18</v>
      </c>
      <c r="B6" s="50">
        <v>5.2999999999999999E-2</v>
      </c>
      <c r="C6" s="47"/>
      <c r="D6" s="7">
        <v>3.1E-2</v>
      </c>
      <c r="E6" s="8">
        <v>3.3000000000000002E-2</v>
      </c>
      <c r="I6" s="34" t="s">
        <v>23</v>
      </c>
      <c r="J6" s="38">
        <v>7.0000000000000007E-2</v>
      </c>
      <c r="K6" s="5">
        <v>0.06</v>
      </c>
      <c r="L6" s="6">
        <f>7/100</f>
        <v>7.0000000000000007E-2</v>
      </c>
    </row>
    <row r="7" spans="1:17" s="1" customFormat="1" x14ac:dyDescent="0.3">
      <c r="A7" s="35" t="s">
        <v>21</v>
      </c>
      <c r="B7" s="51">
        <v>0.27600000000000002</v>
      </c>
      <c r="C7" s="44"/>
      <c r="D7" s="10">
        <v>0.33500000000000002</v>
      </c>
      <c r="E7" s="30">
        <v>0.34599999999999997</v>
      </c>
      <c r="I7" s="35" t="s">
        <v>24</v>
      </c>
      <c r="J7" s="44">
        <v>0.80100000000000005</v>
      </c>
      <c r="K7" s="10">
        <f>71/100</f>
        <v>0.71</v>
      </c>
      <c r="L7" s="30">
        <f>37/100</f>
        <v>0.37</v>
      </c>
    </row>
    <row r="8" spans="1:17" s="1" customFormat="1" x14ac:dyDescent="0.3"/>
    <row r="10" spans="1:17" s="1" customFormat="1" ht="31.2" customHeight="1" x14ac:dyDescent="0.3">
      <c r="A10" s="36"/>
      <c r="B10" s="48" t="s">
        <v>40</v>
      </c>
      <c r="C10" s="49"/>
      <c r="D10" s="2" t="s">
        <v>1</v>
      </c>
      <c r="E10" s="3" t="s">
        <v>2</v>
      </c>
      <c r="I10" s="36"/>
      <c r="J10" s="2" t="s">
        <v>40</v>
      </c>
      <c r="K10" s="2" t="s">
        <v>1</v>
      </c>
      <c r="L10" s="3" t="s">
        <v>2</v>
      </c>
    </row>
    <row r="11" spans="1:17" s="1" customFormat="1" ht="37.799999999999997" customHeight="1" x14ac:dyDescent="0.3">
      <c r="A11" s="34" t="s">
        <v>7</v>
      </c>
      <c r="B11" s="46">
        <v>0.02</v>
      </c>
      <c r="C11" s="46"/>
      <c r="D11" s="5">
        <v>0.01</v>
      </c>
      <c r="E11" s="6">
        <v>0.05</v>
      </c>
      <c r="I11" s="34" t="s">
        <v>25</v>
      </c>
      <c r="J11" s="40">
        <v>1.8</v>
      </c>
      <c r="K11" s="31">
        <v>1.76</v>
      </c>
      <c r="L11" s="33">
        <v>1.47</v>
      </c>
    </row>
    <row r="12" spans="1:17" s="1" customFormat="1" ht="31.8" customHeight="1" x14ac:dyDescent="0.3">
      <c r="A12" s="34" t="s">
        <v>8</v>
      </c>
      <c r="B12" s="46">
        <v>0.35</v>
      </c>
      <c r="C12" s="46"/>
      <c r="D12" s="11">
        <v>0.46</v>
      </c>
      <c r="E12" s="6">
        <v>0.32</v>
      </c>
      <c r="I12" s="34" t="s">
        <v>26</v>
      </c>
      <c r="J12" s="47">
        <v>0.24</v>
      </c>
      <c r="K12" s="27">
        <v>0.28000000000000003</v>
      </c>
      <c r="L12" s="8">
        <v>0.27</v>
      </c>
    </row>
    <row r="13" spans="1:17" s="1" customFormat="1" ht="34.799999999999997" customHeight="1" x14ac:dyDescent="0.3">
      <c r="A13" s="34" t="s">
        <v>9</v>
      </c>
      <c r="B13" s="46">
        <v>0.22</v>
      </c>
      <c r="C13" s="46"/>
      <c r="D13" s="11">
        <v>0.25</v>
      </c>
      <c r="E13" s="6">
        <v>0.2</v>
      </c>
      <c r="I13" s="34" t="s">
        <v>27</v>
      </c>
      <c r="J13" s="40">
        <v>1.5</v>
      </c>
      <c r="K13" s="32">
        <v>3.8810000000000002</v>
      </c>
      <c r="L13" s="33">
        <v>5.7189999999999994</v>
      </c>
    </row>
    <row r="14" spans="1:17" s="1" customFormat="1" ht="42.6" customHeight="1" x14ac:dyDescent="0.3">
      <c r="A14" s="35" t="s">
        <v>10</v>
      </c>
      <c r="B14" s="43">
        <v>0.63</v>
      </c>
      <c r="C14" s="43"/>
      <c r="D14" s="12">
        <v>0.72</v>
      </c>
      <c r="E14" s="13">
        <v>0.85</v>
      </c>
      <c r="G14" s="56"/>
      <c r="H14" s="56"/>
      <c r="I14" s="35" t="s">
        <v>28</v>
      </c>
      <c r="J14" s="39" t="s">
        <v>41</v>
      </c>
      <c r="K14" s="26">
        <v>5.9399999999999995</v>
      </c>
      <c r="L14" s="17">
        <v>5.3</v>
      </c>
    </row>
    <row r="15" spans="1:17" s="1" customFormat="1" x14ac:dyDescent="0.3">
      <c r="G15" s="56"/>
      <c r="H15" s="56"/>
    </row>
    <row r="16" spans="1:17" s="1" customFormat="1" x14ac:dyDescent="0.3">
      <c r="G16" s="56"/>
      <c r="H16" s="56"/>
      <c r="I16" s="36"/>
      <c r="J16" s="2" t="s">
        <v>40</v>
      </c>
      <c r="K16" s="2" t="s">
        <v>1</v>
      </c>
      <c r="L16" s="3" t="s">
        <v>2</v>
      </c>
    </row>
    <row r="17" spans="1:12" s="1" customFormat="1" ht="31.2" customHeight="1" x14ac:dyDescent="0.3">
      <c r="A17" s="36"/>
      <c r="B17" s="48" t="s">
        <v>40</v>
      </c>
      <c r="C17" s="49"/>
      <c r="D17" s="2" t="s">
        <v>1</v>
      </c>
      <c r="E17" s="3" t="s">
        <v>2</v>
      </c>
      <c r="I17" s="34" t="s">
        <v>29</v>
      </c>
      <c r="J17" s="40">
        <v>3.4</v>
      </c>
      <c r="K17" s="29">
        <v>4</v>
      </c>
      <c r="L17" s="15">
        <v>2.8</v>
      </c>
    </row>
    <row r="18" spans="1:12" s="1" customFormat="1" x14ac:dyDescent="0.3">
      <c r="A18" s="34" t="s">
        <v>11</v>
      </c>
      <c r="B18" s="40">
        <v>13.8</v>
      </c>
      <c r="C18" s="40"/>
      <c r="D18" s="14">
        <v>13.1</v>
      </c>
      <c r="E18" s="15">
        <v>11.5</v>
      </c>
      <c r="I18" s="34" t="s">
        <v>30</v>
      </c>
      <c r="J18" s="40">
        <v>3.2</v>
      </c>
      <c r="K18" s="29">
        <v>3</v>
      </c>
      <c r="L18" s="15">
        <v>2.5</v>
      </c>
    </row>
    <row r="19" spans="1:12" s="1" customFormat="1" x14ac:dyDescent="0.3">
      <c r="A19" s="35" t="s">
        <v>12</v>
      </c>
      <c r="B19" s="39">
        <v>28</v>
      </c>
      <c r="C19" s="39"/>
      <c r="D19" s="10">
        <v>0.123</v>
      </c>
      <c r="E19" s="30">
        <v>0.123</v>
      </c>
      <c r="I19" s="34" t="s">
        <v>31</v>
      </c>
      <c r="J19" s="40">
        <v>7.1</v>
      </c>
      <c r="K19" s="14">
        <v>28.1</v>
      </c>
      <c r="L19" s="15">
        <v>33</v>
      </c>
    </row>
    <row r="20" spans="1:12" s="1" customFormat="1" x14ac:dyDescent="0.3">
      <c r="I20" s="35" t="s">
        <v>32</v>
      </c>
      <c r="J20" s="44">
        <v>8.1000000000000003E-2</v>
      </c>
      <c r="K20" s="10">
        <v>0.1</v>
      </c>
      <c r="L20" s="30">
        <v>0.1</v>
      </c>
    </row>
    <row r="21" spans="1:12" s="1" customFormat="1" x14ac:dyDescent="0.3"/>
    <row r="22" spans="1:12" s="1" customFormat="1" ht="31.2" customHeight="1" x14ac:dyDescent="0.3">
      <c r="A22" s="36"/>
      <c r="B22" s="48" t="s">
        <v>40</v>
      </c>
      <c r="C22" s="49"/>
      <c r="D22" s="2" t="s">
        <v>1</v>
      </c>
      <c r="E22" s="3" t="s">
        <v>2</v>
      </c>
      <c r="I22" s="36"/>
      <c r="J22" s="2" t="s">
        <v>40</v>
      </c>
      <c r="K22" s="2" t="s">
        <v>1</v>
      </c>
      <c r="L22" s="3" t="s">
        <v>2</v>
      </c>
    </row>
    <row r="23" spans="1:12" s="1" customFormat="1" x14ac:dyDescent="0.3">
      <c r="A23" s="34" t="s">
        <v>13</v>
      </c>
      <c r="B23" s="40">
        <v>21</v>
      </c>
      <c r="C23" s="40"/>
      <c r="D23" s="14">
        <v>12</v>
      </c>
      <c r="E23" s="15">
        <v>15</v>
      </c>
      <c r="I23" s="34" t="s">
        <v>33</v>
      </c>
      <c r="J23" s="47">
        <v>0.93</v>
      </c>
      <c r="K23" s="7">
        <v>0.93</v>
      </c>
      <c r="L23" s="8">
        <v>0.9</v>
      </c>
    </row>
    <row r="24" spans="1:12" s="1" customFormat="1" x14ac:dyDescent="0.3">
      <c r="A24" s="35" t="s">
        <v>14</v>
      </c>
      <c r="B24" s="39">
        <v>27.3</v>
      </c>
      <c r="C24" s="39"/>
      <c r="D24" s="16">
        <v>17</v>
      </c>
      <c r="E24" s="17">
        <v>23</v>
      </c>
      <c r="I24" s="34" t="s">
        <v>34</v>
      </c>
      <c r="J24" s="47">
        <v>0.65</v>
      </c>
      <c r="K24" s="27">
        <v>0.61</v>
      </c>
      <c r="L24" s="8">
        <v>0.69</v>
      </c>
    </row>
    <row r="25" spans="1:12" s="1" customFormat="1" x14ac:dyDescent="0.3">
      <c r="I25" s="35" t="s">
        <v>35</v>
      </c>
      <c r="J25" s="45">
        <v>60800</v>
      </c>
      <c r="K25" s="28">
        <v>69219</v>
      </c>
      <c r="L25" s="53">
        <v>64177</v>
      </c>
    </row>
    <row r="26" spans="1:12" s="1" customFormat="1" x14ac:dyDescent="0.3"/>
    <row r="27" spans="1:12" s="1" customFormat="1" ht="31.2" customHeight="1" x14ac:dyDescent="0.3">
      <c r="A27" s="36"/>
      <c r="B27" s="48" t="s">
        <v>40</v>
      </c>
      <c r="C27" s="49"/>
      <c r="D27" s="2" t="s">
        <v>1</v>
      </c>
      <c r="E27" s="3" t="s">
        <v>2</v>
      </c>
      <c r="I27" s="57"/>
      <c r="J27" s="58" t="s">
        <v>40</v>
      </c>
      <c r="K27" s="2" t="s">
        <v>1</v>
      </c>
      <c r="L27" s="3" t="s">
        <v>2</v>
      </c>
    </row>
    <row r="28" spans="1:12" s="1" customFormat="1" x14ac:dyDescent="0.3">
      <c r="A28" s="34" t="s">
        <v>15</v>
      </c>
      <c r="B28" s="40">
        <v>9.9</v>
      </c>
      <c r="C28" s="40"/>
      <c r="D28" s="18">
        <v>8.4</v>
      </c>
      <c r="E28" s="19">
        <v>7</v>
      </c>
      <c r="I28" s="4" t="s">
        <v>42</v>
      </c>
      <c r="J28" s="41">
        <v>174.7</v>
      </c>
      <c r="K28" s="14">
        <v>263.8</v>
      </c>
      <c r="L28" s="15">
        <v>483.6</v>
      </c>
    </row>
    <row r="29" spans="1:12" s="1" customFormat="1" x14ac:dyDescent="0.3">
      <c r="A29" s="34" t="s">
        <v>16</v>
      </c>
      <c r="B29" s="40">
        <v>1.6</v>
      </c>
      <c r="C29" s="40"/>
      <c r="D29" s="7">
        <v>0.03</v>
      </c>
      <c r="E29" s="8">
        <v>5.4000000000000006E-2</v>
      </c>
      <c r="I29" s="9" t="s">
        <v>36</v>
      </c>
      <c r="J29" s="42">
        <v>24.7</v>
      </c>
      <c r="K29" s="26">
        <v>19</v>
      </c>
      <c r="L29" s="17">
        <v>15</v>
      </c>
    </row>
    <row r="30" spans="1:12" s="1" customFormat="1" x14ac:dyDescent="0.3">
      <c r="A30" s="35" t="s">
        <v>17</v>
      </c>
      <c r="B30" s="39">
        <v>20.8</v>
      </c>
      <c r="C30" s="39"/>
      <c r="D30" s="20">
        <v>0.20600000000000002</v>
      </c>
      <c r="E30" s="30">
        <v>0.10099999999999999</v>
      </c>
    </row>
    <row r="31" spans="1:12" s="1" customFormat="1" x14ac:dyDescent="0.3">
      <c r="I31" s="36"/>
      <c r="J31" s="2" t="s">
        <v>40</v>
      </c>
      <c r="K31" s="2" t="s">
        <v>1</v>
      </c>
      <c r="L31" s="3" t="s">
        <v>2</v>
      </c>
    </row>
    <row r="32" spans="1:12" s="1" customFormat="1" ht="31.2" customHeight="1" x14ac:dyDescent="0.3">
      <c r="A32" s="36"/>
      <c r="B32" s="48" t="s">
        <v>40</v>
      </c>
      <c r="C32" s="49"/>
      <c r="D32" s="2" t="s">
        <v>1</v>
      </c>
      <c r="E32" s="3" t="s">
        <v>2</v>
      </c>
      <c r="I32" s="34" t="s">
        <v>37</v>
      </c>
      <c r="J32" s="40">
        <v>18</v>
      </c>
      <c r="K32" s="22">
        <v>0.14399999999999999</v>
      </c>
      <c r="L32" s="54">
        <v>0.115</v>
      </c>
    </row>
    <row r="33" spans="1:12" s="1" customFormat="1" x14ac:dyDescent="0.3">
      <c r="A33" s="34" t="s">
        <v>19</v>
      </c>
      <c r="B33" s="40">
        <v>160</v>
      </c>
      <c r="C33" s="40"/>
      <c r="D33" s="14">
        <v>145</v>
      </c>
      <c r="E33" s="15">
        <v>298</v>
      </c>
      <c r="I33" s="34" t="s">
        <v>38</v>
      </c>
      <c r="J33" s="40">
        <v>11.1</v>
      </c>
      <c r="K33" s="23">
        <v>6.3E-2</v>
      </c>
      <c r="L33" s="15"/>
    </row>
    <row r="34" spans="1:12" s="1" customFormat="1" x14ac:dyDescent="0.3">
      <c r="A34" s="35" t="s">
        <v>20</v>
      </c>
      <c r="B34" s="39">
        <v>3.7</v>
      </c>
      <c r="C34" s="39"/>
      <c r="D34" s="21">
        <v>10</v>
      </c>
      <c r="E34" s="52">
        <v>3.2</v>
      </c>
      <c r="I34" s="35" t="s">
        <v>39</v>
      </c>
      <c r="J34" s="39">
        <v>16</v>
      </c>
      <c r="K34" s="24">
        <v>0.19</v>
      </c>
      <c r="L34" s="25">
        <v>0.17</v>
      </c>
    </row>
    <row r="35" spans="1:12" s="1" customFormat="1" x14ac:dyDescent="0.3"/>
    <row r="40" spans="1:12" s="1" customFormat="1" x14ac:dyDescent="0.3"/>
    <row r="41" spans="1:12" s="1" customFormat="1" x14ac:dyDescent="0.3"/>
    <row r="42" spans="1:12" s="1" customFormat="1" x14ac:dyDescent="0.3"/>
  </sheetData>
  <mergeCells count="6">
    <mergeCell ref="B32:C32"/>
    <mergeCell ref="B1:C1"/>
    <mergeCell ref="B10:C10"/>
    <mergeCell ref="B17:C17"/>
    <mergeCell ref="B22:C22"/>
    <mergeCell ref="B27:C2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2B9BE8F3-1479-40E7-ACBA-C21096C7073A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Sachse</dc:creator>
  <cp:lastModifiedBy>Jeffrey Sachse</cp:lastModifiedBy>
  <dcterms:created xsi:type="dcterms:W3CDTF">2022-03-20T22:36:11Z</dcterms:created>
  <dcterms:modified xsi:type="dcterms:W3CDTF">2022-03-22T16:30:49Z</dcterms:modified>
</cp:coreProperties>
</file>